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mien\Desktop\"/>
    </mc:Choice>
  </mc:AlternateContent>
  <bookViews>
    <workbookView xWindow="0" yWindow="0" windowWidth="28800" windowHeight="11835" activeTab="1"/>
  </bookViews>
  <sheets>
    <sheet name="Stats" sheetId="1" r:id="rId1"/>
    <sheet name="DATA" sheetId="2" r:id="rId2"/>
  </sheets>
  <definedNames>
    <definedName name="Fich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3" i="1"/>
  <c r="D12" i="1"/>
  <c r="D11" i="1"/>
  <c r="D10" i="1"/>
  <c r="D9" i="1"/>
  <c r="D6" i="1"/>
  <c r="D5" i="1"/>
  <c r="D4" i="1"/>
</calcChain>
</file>

<file path=xl/sharedStrings.xml><?xml version="1.0" encoding="utf-8"?>
<sst xmlns="http://schemas.openxmlformats.org/spreadsheetml/2006/main" count="185" uniqueCount="101">
  <si>
    <t>Entreprise</t>
  </si>
  <si>
    <t>Statut</t>
  </si>
  <si>
    <t>Urgent</t>
  </si>
  <si>
    <t>Marque</t>
  </si>
  <si>
    <t>Adresse</t>
  </si>
  <si>
    <t>Durée d'intervention</t>
  </si>
  <si>
    <t>Type d'équipement</t>
  </si>
  <si>
    <t>Fait</t>
  </si>
  <si>
    <t>Installation</t>
  </si>
  <si>
    <t>Réparation</t>
  </si>
  <si>
    <t>Révision</t>
  </si>
  <si>
    <t>Enlèvement</t>
  </si>
  <si>
    <t>Remplacement</t>
  </si>
  <si>
    <t>Statistiques</t>
  </si>
  <si>
    <t>Pas terminé</t>
  </si>
  <si>
    <t>Pas fait</t>
  </si>
  <si>
    <t>Motif</t>
  </si>
  <si>
    <t>Date Intervention</t>
  </si>
  <si>
    <t>Motif Intervention</t>
  </si>
  <si>
    <t>Numéro série</t>
  </si>
  <si>
    <t>Date installation</t>
  </si>
  <si>
    <t>Agence</t>
  </si>
  <si>
    <t>Prénom client</t>
  </si>
  <si>
    <t>Nom client</t>
  </si>
  <si>
    <t>Téléphone</t>
  </si>
  <si>
    <t>Mail</t>
  </si>
  <si>
    <t>Date d'adhésion</t>
  </si>
  <si>
    <t>Pas Terminé</t>
  </si>
  <si>
    <t>Pas Fait</t>
  </si>
  <si>
    <t/>
  </si>
  <si>
    <t>Ivy</t>
  </si>
  <si>
    <t>Poisson</t>
  </si>
  <si>
    <t>1434 Pech Coujoul
46300 Gourdon
France</t>
  </si>
  <si>
    <t>i.poisson@gmail.com</t>
  </si>
  <si>
    <t>Technea Association</t>
  </si>
  <si>
    <t>Géraldine</t>
  </si>
  <si>
    <t>Ponnaie</t>
  </si>
  <si>
    <t>27 Rue de la Fontaine aux Dames
70400 Coisevaux
France</t>
  </si>
  <si>
    <t>g.ponnaie@yahoo.fr</t>
  </si>
  <si>
    <t>Au Bon Bouquin</t>
  </si>
  <si>
    <t>Avignon</t>
  </si>
  <si>
    <t>Maria</t>
  </si>
  <si>
    <t>Stark</t>
  </si>
  <si>
    <t>545 Chemin de la Grande Chaussée
84000 Avignon
France</t>
  </si>
  <si>
    <t>m.stark@gmail.com</t>
  </si>
  <si>
    <t>Nîmes</t>
  </si>
  <si>
    <t>Marie</t>
  </si>
  <si>
    <t>Potter</t>
  </si>
  <si>
    <t>12 Rue de Tunis
30000 Nîmes
France</t>
  </si>
  <si>
    <t>m.potter@gmail.com</t>
  </si>
  <si>
    <t>Jean</t>
  </si>
  <si>
    <t>Bonkru</t>
  </si>
  <si>
    <t>16 Bernadon
31420 Benque
France</t>
  </si>
  <si>
    <t>j.bonkru@aol.fr</t>
  </si>
  <si>
    <t>Henry</t>
  </si>
  <si>
    <t>Poppins</t>
  </si>
  <si>
    <t>7 Route de Champfleury
10380 Plancy-l'Abbaye
France</t>
  </si>
  <si>
    <t>h.poppins@msn.com</t>
  </si>
  <si>
    <t>Montpellier</t>
  </si>
  <si>
    <t>Yves</t>
  </si>
  <si>
    <t>Barbier</t>
  </si>
  <si>
    <t>462 Rue de l'Industrie
34000 Montpellier
France</t>
  </si>
  <si>
    <t>y.barbier@gmail.com</t>
  </si>
  <si>
    <t>Shopping Store</t>
  </si>
  <si>
    <t>Puteaux</t>
  </si>
  <si>
    <t>Mélissa</t>
  </si>
  <si>
    <t>Verrière</t>
  </si>
  <si>
    <t>6 Rue Jean Jaurès
92800 Puteaux
France</t>
  </si>
  <si>
    <t>m.verriere@wanadoo.fr</t>
  </si>
  <si>
    <t>Rue de Rivoli</t>
  </si>
  <si>
    <t>Charles</t>
  </si>
  <si>
    <t>Poutou</t>
  </si>
  <si>
    <t>10 Rue de Rivoli
75004 Paris
France</t>
  </si>
  <si>
    <t>c.poutou@hotmail.fr</t>
  </si>
  <si>
    <t>John</t>
  </si>
  <si>
    <t>Vermont</t>
  </si>
  <si>
    <t>26-28 Rue de l'Abbé Derry 92130 Issy-les-Moulineaux France</t>
  </si>
  <si>
    <t>j.vermont@gmail.com</t>
  </si>
  <si>
    <t>Climatiseur</t>
  </si>
  <si>
    <t>Fujitsu</t>
  </si>
  <si>
    <t>256035698</t>
  </si>
  <si>
    <t>Radiateur</t>
  </si>
  <si>
    <t>Thermor</t>
  </si>
  <si>
    <t>201563058</t>
  </si>
  <si>
    <t>Thomson</t>
  </si>
  <si>
    <t>784563240</t>
  </si>
  <si>
    <t>Aermec</t>
  </si>
  <si>
    <t>456923015</t>
  </si>
  <si>
    <t>Daikin</t>
  </si>
  <si>
    <t>753648924</t>
  </si>
  <si>
    <t>Jaga</t>
  </si>
  <si>
    <t>946186003</t>
  </si>
  <si>
    <t>Carrera</t>
  </si>
  <si>
    <t>142563987</t>
  </si>
  <si>
    <t>Toshiba</t>
  </si>
  <si>
    <t>785469134</t>
  </si>
  <si>
    <t>Chaudière</t>
  </si>
  <si>
    <t>Frisquet</t>
  </si>
  <si>
    <t>026589753</t>
  </si>
  <si>
    <t>Brugman</t>
  </si>
  <si>
    <t>497364002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</si>
</sst>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* #,##0\ &quot;€&quot;_-;\-* #,##0\ &quot;€&quot;_-;_-* &quot;-&quot;\ &quot;€&quot;_-;_-@_-"/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8">
    <xf numFmtId="0" fontId="0" fillId="0" borderId="0" xfId="0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/>
    <xf numFmtId="10" fontId="0" fillId="0" borderId="3" xfId="0" applyNumberFormat="1" applyBorder="1"/>
    <xf numFmtId="0" fontId="0" fillId="0" borderId="4" xfId="0" applyBorder="1"/>
    <xf numFmtId="10" fontId="0" fillId="0" borderId="5" xfId="0" applyNumberFormat="1" applyBorder="1"/>
    <xf numFmtId="10" fontId="0" fillId="0" borderId="3" xfId="6" applyNumberFormat="1" applyFont="1" applyBorder="1"/>
    <xf numFmtId="10" fontId="0" fillId="0" borderId="5" xfId="6" applyNumberFormat="1" applyFont="1" applyBorder="1"/>
    <xf numFmtId="0" fontId="0" fillId="0" borderId="6" xfId="0" applyBorder="1"/>
    <xf numFmtId="10" fontId="0" fillId="0" borderId="7" xfId="6" applyNumberFormat="1" applyFont="1" applyBorder="1"/>
    <xf numFmtId="10" fontId="0" fillId="0" borderId="7" xfId="0" applyNumberFormat="1" applyBorder="1"/>
    <xf numFmtId="10" fontId="0" fillId="0" borderId="1" xfId="0" applyNumberFormat="1" applyBorder="1"/>
  </cellXfs>
  <cellStyles count="7">
    <cellStyle name="Comma" xfId="4"/>
    <cellStyle name="Comma [0]" xfId="5"/>
    <cellStyle name="Currency" xfId="2"/>
    <cellStyle name="Currency [0]" xfId="3"/>
    <cellStyle name="Normal" xfId="0" builtinId="0"/>
    <cellStyle name="Percent" xfId="1"/>
    <cellStyle name="Pourcentage" xfId="6"/>
  </cellStyles>
  <dxfs count="7">
    <dxf>
      <alignment horizontal="general" vertical="center" textRotation="0" wrapText="0" indent="0" shrinkToFit="0" readingOrder="0"/>
    </dxf>
    <dxf>
      <alignment horizontal="general" vertical="center" textRotation="0" wrapText="0" indent="0" shrinkToFit="0" readingOrder="0"/>
    </dxf>
    <dxf>
      <alignment horizontal="general" vertical="center" textRotation="0" wrapText="0" indent="0" shrinkToFit="0" readingOrder="0"/>
    </dxf>
    <dxf>
      <alignment horizontal="general" vertical="center" textRotation="0" wrapText="0" indent="0" shrinkToFit="0" readingOrder="0"/>
    </dxf>
    <dxf>
      <alignment horizontal="general" vertical="center" textRotation="0" wrapText="0" indent="0" shrinkToFit="0" readingOrder="0"/>
    </dxf>
    <dxf>
      <alignment horizontal="general" vertical="center" textRotation="0" wrapText="0" indent="0" shrinkToFit="0" readingOrder="0"/>
    </dxf>
    <dxf>
      <alignment horizontal="general" vertical="center" textRotation="0" wrapText="0" indent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0</xdr:col>
      <xdr:colOff>381000</xdr:colOff>
      <xdr:row>18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38500"/>
          <a:ext cx="381000" cy="295275"/>
        </a:xfrm>
        <a:prstGeom prst="rect">
          <a:avLst/>
        </a:prstGeom>
        <a:ln w="9525" cmpd="sng">
          <a:noFill/>
        </a:ln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381000</xdr:colOff>
      <xdr:row>19</xdr:row>
      <xdr:rowOff>0</xdr:rowOff>
    </xdr:to>
    <xdr:pic>
      <xdr:nvPicPr>
        <xdr:cNvPr id="16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38500"/>
          <a:ext cx="381000" cy="295275"/>
        </a:xfrm>
        <a:prstGeom prst="rect">
          <a:avLst/>
        </a:prstGeom>
        <a:ln w="9525" cmpd="sng">
          <a:noFill/>
        </a:ln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381000</xdr:colOff>
      <xdr:row>20</xdr:row>
      <xdr:rowOff>0</xdr:rowOff>
    </xdr:to>
    <xdr:pic>
      <xdr:nvPicPr>
        <xdr:cNvPr id="17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38500"/>
          <a:ext cx="381000" cy="295275"/>
        </a:xfrm>
        <a:prstGeom prst="rect">
          <a:avLst/>
        </a:prstGeom>
        <a:ln w="9525" cmpd="sng">
          <a:noFill/>
        </a:ln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381000</xdr:colOff>
      <xdr:row>21</xdr:row>
      <xdr:rowOff>0</xdr:rowOff>
    </xdr:to>
    <xdr:pic>
      <xdr:nvPicPr>
        <xdr:cNvPr id="18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38500"/>
          <a:ext cx="381000" cy="295275"/>
        </a:xfrm>
        <a:prstGeom prst="rect">
          <a:avLst/>
        </a:prstGeom>
        <a:ln w="9525" cmpd="sng">
          <a:noFill/>
        </a:ln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381000</xdr:colOff>
      <xdr:row>22</xdr:row>
      <xdr:rowOff>0</xdr:rowOff>
    </xdr:to>
    <xdr:pic>
      <xdr:nvPicPr>
        <xdr:cNvPr id="19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38500"/>
          <a:ext cx="381000" cy="295275"/>
        </a:xfrm>
        <a:prstGeom prst="rect">
          <a:avLst/>
        </a:prstGeom>
        <a:ln w="9525" cmpd="sng">
          <a:noFill/>
        </a:ln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381000</xdr:colOff>
      <xdr:row>23</xdr:row>
      <xdr:rowOff>0</xdr:rowOff>
    </xdr:to>
    <xdr:pic>
      <xdr:nvPicPr>
        <xdr:cNvPr id="20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38500"/>
          <a:ext cx="381000" cy="295275"/>
        </a:xfrm>
        <a:prstGeom prst="rect">
          <a:avLst/>
        </a:prstGeom>
        <a:ln w="9525" cmpd="sng">
          <a:noFill/>
        </a:ln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381000</xdr:colOff>
      <xdr:row>24</xdr:row>
      <xdr:rowOff>0</xdr:rowOff>
    </xdr:to>
    <xdr:pic>
      <xdr:nvPicPr>
        <xdr:cNvPr id="21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38500"/>
          <a:ext cx="381000" cy="295275"/>
        </a:xfrm>
        <a:prstGeom prst="rect">
          <a:avLst/>
        </a:prstGeom>
        <a:ln w="9525" cmpd="sng">
          <a:noFill/>
        </a:ln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0</xdr:col>
      <xdr:colOff>381000</xdr:colOff>
      <xdr:row>25</xdr:row>
      <xdr:rowOff>0</xdr:rowOff>
    </xdr:to>
    <xdr:pic>
      <xdr:nvPicPr>
        <xdr:cNvPr id="2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38500"/>
          <a:ext cx="381000" cy="295275"/>
        </a:xfrm>
        <a:prstGeom prst="rect">
          <a:avLst/>
        </a:prstGeom>
        <a:ln w="9525" cmpd="sng">
          <a:noFill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381000</xdr:colOff>
      <xdr:row>26</xdr:row>
      <xdr:rowOff>0</xdr:rowOff>
    </xdr:to>
    <xdr:pic>
      <xdr:nvPicPr>
        <xdr:cNvPr id="23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38500"/>
          <a:ext cx="381000" cy="295275"/>
        </a:xfrm>
        <a:prstGeom prst="rect">
          <a:avLst/>
        </a:prstGeom>
        <a:ln w="9525" cmpd="sng">
          <a:noFill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0</xdr:col>
      <xdr:colOff>381000</xdr:colOff>
      <xdr:row>27</xdr:row>
      <xdr:rowOff>0</xdr:rowOff>
    </xdr:to>
    <xdr:pic>
      <xdr:nvPicPr>
        <xdr:cNvPr id="24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38500"/>
          <a:ext cx="381000" cy="295275"/>
        </a:xfrm>
        <a:prstGeom prst="rect">
          <a:avLst/>
        </a:prstGeom>
        <a:ln w="9525" cmpd="sng">
          <a:noFill/>
        </a:ln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381000</xdr:colOff>
      <xdr:row>28</xdr:row>
      <xdr:rowOff>0</xdr:rowOff>
    </xdr:to>
    <xdr:pic>
      <xdr:nvPicPr>
        <xdr:cNvPr id="25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38500"/>
          <a:ext cx="381000" cy="295275"/>
        </a:xfrm>
        <a:prstGeom prst="rect">
          <a:avLst/>
        </a:prstGeom>
        <a:ln w="9525" cmpd="sng">
          <a:noFill/>
        </a:ln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0</xdr:col>
      <xdr:colOff>381000</xdr:colOff>
      <xdr:row>29</xdr:row>
      <xdr:rowOff>0</xdr:rowOff>
    </xdr:to>
    <xdr:pic>
      <xdr:nvPicPr>
        <xdr:cNvPr id="26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38500"/>
          <a:ext cx="381000" cy="295275"/>
        </a:xfrm>
        <a:prstGeom prst="rect">
          <a:avLst/>
        </a:prstGeom>
        <a:ln w="9525" cmpd="sng">
          <a:noFill/>
        </a:ln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0</xdr:col>
      <xdr:colOff>381000</xdr:colOff>
      <xdr:row>30</xdr:row>
      <xdr:rowOff>0</xdr:rowOff>
    </xdr:to>
    <xdr:pic>
      <xdr:nvPicPr>
        <xdr:cNvPr id="27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38500"/>
          <a:ext cx="381000" cy="295275"/>
        </a:xfrm>
        <a:prstGeom prst="rect">
          <a:avLst/>
        </a:prstGeom>
        <a:ln w="9525" cmpd="sng">
          <a:noFill/>
        </a:ln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0</xdr:col>
      <xdr:colOff>381000</xdr:colOff>
      <xdr:row>31</xdr:row>
      <xdr:rowOff>0</xdr:rowOff>
    </xdr:to>
    <xdr:pic>
      <xdr:nvPicPr>
        <xdr:cNvPr id="28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38500"/>
          <a:ext cx="381000" cy="295275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" name="Tableau" displayName="Tableau" ref="A1:E15" totalsRowShown="0" headerRowDxfId="6" dataDxfId="5">
  <autoFilter ref="A1:E15"/>
  <tableColumns count="5">
    <tableColumn id="1" name="Date Intervention" dataDxfId="4"/>
    <tableColumn id="2" name="Motif Intervention" dataDxfId="3"/>
    <tableColumn id="3" name="Statut" dataDxfId="2"/>
    <tableColumn id="4" name="Urgent" dataDxfId="1"/>
    <tableColumn id="5" name="Durée d'intervention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SousFiche1" displayName="SousFiche1" ref="A17:H31" totalsRowShown="0">
  <autoFilter ref="A17:H31"/>
  <tableColumns count="8">
    <tableColumn id="1" name="Entreprise"/>
    <tableColumn id="2" name="Agence"/>
    <tableColumn id="3" name="Prénom client"/>
    <tableColumn id="4" name="Nom client"/>
    <tableColumn id="5" name="Adresse"/>
    <tableColumn id="6" name="Téléphone"/>
    <tableColumn id="7" name="Mail"/>
    <tableColumn id="8" name="Date d'adhésion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SousFiche2" displayName="SousFiche2" ref="A33:D47" totalsRowShown="0">
  <autoFilter ref="A33:D47"/>
  <tableColumns count="4">
    <tableColumn id="1" name="Type d'équipement"/>
    <tableColumn id="2" name="Marque"/>
    <tableColumn id="3" name="Numéro série"/>
    <tableColumn id="4" name="Date installa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15"/>
  <sheetViews>
    <sheetView workbookViewId="0">
      <selection activeCell="F15" sqref="F15"/>
    </sheetView>
  </sheetViews>
  <sheetFormatPr baseColWidth="10" defaultColWidth="11.42578125" defaultRowHeight="15" x14ac:dyDescent="0.25"/>
  <cols>
    <col min="1" max="1" width="13.28515625" customWidth="1"/>
    <col min="3" max="3" width="14.42578125" bestFit="1" customWidth="1"/>
    <col min="4" max="4" width="11.85546875" bestFit="1" customWidth="1"/>
    <col min="12" max="12" width="14.42578125" bestFit="1" customWidth="1"/>
  </cols>
  <sheetData>
    <row r="2" spans="3:4" x14ac:dyDescent="0.25">
      <c r="C2" s="4" t="s">
        <v>13</v>
      </c>
      <c r="D2" s="3"/>
    </row>
    <row r="3" spans="3:4" x14ac:dyDescent="0.25">
      <c r="C3" s="4" t="s">
        <v>1</v>
      </c>
      <c r="D3" s="3"/>
    </row>
    <row r="4" spans="3:4" x14ac:dyDescent="0.25">
      <c r="C4" s="8" t="s">
        <v>7</v>
      </c>
      <c r="D4" s="9">
        <f>IF(COUNTA(Tableau[Statut])&gt;0,COUNTIF(Tableau[Statut],"Fait")/COUNTA(Tableau[Statut]),0)</f>
        <v>0.5714285714285714</v>
      </c>
    </row>
    <row r="5" spans="3:4" x14ac:dyDescent="0.25">
      <c r="C5" s="10" t="s">
        <v>14</v>
      </c>
      <c r="D5" s="11">
        <f>IF(COUNTA(Tableau[Statut])&gt;0,COUNTIF(Tableau[Statut],"Pas Terminé")/COUNTA(Tableau[Statut]),0)</f>
        <v>0.2857142857142857</v>
      </c>
    </row>
    <row r="6" spans="3:4" x14ac:dyDescent="0.25">
      <c r="C6" s="14" t="s">
        <v>15</v>
      </c>
      <c r="D6" s="16">
        <f>IF(COUNTA(Tableau[Statut])&gt;0,COUNTIF(Tableau[Statut],"Pas Fait")/COUNTA(Tableau[Statut]),0)</f>
        <v>0.14285714285714285</v>
      </c>
    </row>
    <row r="7" spans="3:4" x14ac:dyDescent="0.25">
      <c r="C7" s="2"/>
      <c r="D7" s="1"/>
    </row>
    <row r="8" spans="3:4" x14ac:dyDescent="0.25">
      <c r="C8" s="4" t="s">
        <v>16</v>
      </c>
      <c r="D8" s="3"/>
    </row>
    <row r="9" spans="3:4" x14ac:dyDescent="0.25">
      <c r="C9" s="8" t="s">
        <v>8</v>
      </c>
      <c r="D9" s="12">
        <f>IF(COUNTA(Tableau[Motif Intervention])&gt;0,COUNTIF(Tableau[Motif Intervention],"Installation")/COUNTA(Tableau[Motif Intervention]),0)</f>
        <v>0.2857142857142857</v>
      </c>
    </row>
    <row r="10" spans="3:4" x14ac:dyDescent="0.25">
      <c r="C10" s="10" t="s">
        <v>9</v>
      </c>
      <c r="D10" s="13">
        <f>IF(COUNTA(Tableau[Motif Intervention])&gt;0,COUNTIF(Tableau[Motif Intervention],"Réparation")/COUNTA(Tableau[Motif Intervention]),0)</f>
        <v>0.21428571428571427</v>
      </c>
    </row>
    <row r="11" spans="3:4" x14ac:dyDescent="0.25">
      <c r="C11" s="10" t="s">
        <v>10</v>
      </c>
      <c r="D11" s="13">
        <f>IF(COUNTA(Tableau[Motif Intervention])&gt;0,COUNTIF(Tableau[Motif Intervention],"Révision")/COUNTA(Tableau[Motif Intervention]),0)</f>
        <v>0.21428571428571427</v>
      </c>
    </row>
    <row r="12" spans="3:4" x14ac:dyDescent="0.25">
      <c r="C12" s="10" t="s">
        <v>11</v>
      </c>
      <c r="D12" s="13">
        <f>IF(COUNTA(Tableau[Motif Intervention])&gt;0,COUNTIF(Tableau[Motif Intervention],"Enlèvement")/COUNTA(Tableau[Motif Intervention]),0)</f>
        <v>0.21428571428571427</v>
      </c>
    </row>
    <row r="13" spans="3:4" x14ac:dyDescent="0.25">
      <c r="C13" s="14" t="s">
        <v>12</v>
      </c>
      <c r="D13" s="15">
        <f>IF(COUNTA(Tableau[Motif Intervention])&gt;0,COUNTIF(Tableau[Motif Intervention],"Remplacement")/COUNTA(Tableau[Motif Intervention]),0)</f>
        <v>7.1428571428571425E-2</v>
      </c>
    </row>
    <row r="14" spans="3:4" x14ac:dyDescent="0.25">
      <c r="C14" s="2"/>
      <c r="D14" s="1"/>
    </row>
    <row r="15" spans="3:4" x14ac:dyDescent="0.25">
      <c r="C15" s="7" t="s">
        <v>2</v>
      </c>
      <c r="D15" s="17">
        <f>IF(COUNTA(Tableau[Urgent])&gt;0,COUNTIF(Tableau[Urgent],"VRAI")/COUNTA(Tableau[Urgent]),0)</f>
        <v>0.5</v>
      </c>
    </row>
  </sheetData>
  <mergeCells count="5">
    <mergeCell ref="C3:D3"/>
    <mergeCell ref="C8:D8"/>
    <mergeCell ref="C2:D2"/>
    <mergeCell ref="C7:D7"/>
    <mergeCell ref="C14:D14"/>
  </mergeCells>
  <pageMargins left="0.7" right="0.7" top="0.75" bottom="0.75" header="0.3" footer="0.3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selection activeCell="A19" sqref="A19"/>
    </sheetView>
  </sheetViews>
  <sheetFormatPr baseColWidth="10" defaultColWidth="11.42578125" defaultRowHeight="15" x14ac:dyDescent="0.25"/>
  <cols>
    <col min="1" max="8" width="25.7109375" customWidth="1"/>
    <col min="9" max="11" width="20.7109375" customWidth="1"/>
    <col min="12" max="12" width="15" customWidth="1"/>
  </cols>
  <sheetData>
    <row r="1" spans="1:12" s="6" customFormat="1" x14ac:dyDescent="0.25">
      <c r="A1" s="6" t="s">
        <v>17</v>
      </c>
      <c r="B1" s="6" t="s">
        <v>18</v>
      </c>
      <c r="C1" s="6" t="s">
        <v>1</v>
      </c>
      <c r="D1" s="6" t="s">
        <v>2</v>
      </c>
      <c r="E1" s="6" t="s">
        <v>5</v>
      </c>
    </row>
    <row r="2" spans="1:12" s="6" customFormat="1" ht="15" customHeight="1" x14ac:dyDescent="0.25">
      <c r="A2" s="6">
        <v>42417.384768518503</v>
      </c>
      <c r="B2" s="6" t="s">
        <v>10</v>
      </c>
      <c r="C2" s="6" t="s">
        <v>7</v>
      </c>
      <c r="D2" s="6" t="b">
        <v>0</v>
      </c>
      <c r="E2" s="6">
        <v>3000000</v>
      </c>
    </row>
    <row r="3" spans="1:12" s="6" customFormat="1" ht="15" customHeight="1" x14ac:dyDescent="0.25">
      <c r="A3" s="6">
        <v>42478.348530092597</v>
      </c>
      <c r="B3" s="6" t="s">
        <v>9</v>
      </c>
      <c r="C3" s="6" t="s">
        <v>27</v>
      </c>
      <c r="D3" s="6" t="b">
        <v>1</v>
      </c>
      <c r="E3" s="6">
        <v>2700000</v>
      </c>
    </row>
    <row r="4" spans="1:12" s="6" customFormat="1" ht="15" customHeight="1" x14ac:dyDescent="0.25">
      <c r="A4" s="6">
        <v>42545.561261574097</v>
      </c>
      <c r="B4" s="6" t="s">
        <v>8</v>
      </c>
      <c r="C4" s="6" t="s">
        <v>7</v>
      </c>
      <c r="D4" s="6" t="b">
        <v>0</v>
      </c>
      <c r="E4" s="6">
        <v>2700000</v>
      </c>
    </row>
    <row r="5" spans="1:12" s="6" customFormat="1" ht="15" customHeight="1" x14ac:dyDescent="0.25">
      <c r="A5" s="6">
        <v>42540.563414351796</v>
      </c>
      <c r="B5" s="6" t="s">
        <v>12</v>
      </c>
      <c r="C5" s="6" t="s">
        <v>27</v>
      </c>
      <c r="D5" s="6" t="b">
        <v>1</v>
      </c>
      <c r="E5" s="6">
        <v>0</v>
      </c>
    </row>
    <row r="6" spans="1:12" s="6" customFormat="1" ht="15" customHeight="1" x14ac:dyDescent="0.25">
      <c r="A6" s="6">
        <v>42542.564560185201</v>
      </c>
      <c r="B6" s="6" t="s">
        <v>11</v>
      </c>
      <c r="C6" s="6" t="s">
        <v>28</v>
      </c>
      <c r="D6" s="6" t="b">
        <v>1</v>
      </c>
      <c r="E6" s="6">
        <v>1800000</v>
      </c>
    </row>
    <row r="7" spans="1:12" s="6" customFormat="1" ht="15" customHeight="1" x14ac:dyDescent="0.25">
      <c r="A7" s="6">
        <v>42519.570127314801</v>
      </c>
      <c r="B7" s="6" t="s">
        <v>10</v>
      </c>
      <c r="C7" s="6" t="s">
        <v>7</v>
      </c>
      <c r="D7" s="6" t="b">
        <v>0</v>
      </c>
      <c r="E7" s="6">
        <v>1200000</v>
      </c>
    </row>
    <row r="8" spans="1:12" s="6" customFormat="1" ht="15" customHeight="1" x14ac:dyDescent="0.25">
      <c r="A8" s="6">
        <v>42541.572905092602</v>
      </c>
      <c r="B8" s="6" t="s">
        <v>9</v>
      </c>
      <c r="C8" s="6" t="s">
        <v>7</v>
      </c>
      <c r="D8" s="6" t="b">
        <v>1</v>
      </c>
      <c r="E8" s="6">
        <v>3000000</v>
      </c>
    </row>
    <row r="9" spans="1:12" s="6" customFormat="1" ht="15" customHeight="1" x14ac:dyDescent="0.25">
      <c r="A9" s="6">
        <v>42453.615543981497</v>
      </c>
      <c r="B9" s="6" t="s">
        <v>8</v>
      </c>
      <c r="C9" s="6" t="s">
        <v>27</v>
      </c>
      <c r="D9" s="6" t="b">
        <v>0</v>
      </c>
      <c r="E9" s="6">
        <v>2400000</v>
      </c>
    </row>
    <row r="10" spans="1:12" s="6" customFormat="1" ht="15" customHeight="1" x14ac:dyDescent="0.25">
      <c r="A10" s="6">
        <v>42541.574965277803</v>
      </c>
      <c r="B10" s="6" t="s">
        <v>11</v>
      </c>
      <c r="C10" s="6" t="s">
        <v>27</v>
      </c>
      <c r="D10" s="6" t="b">
        <v>0</v>
      </c>
      <c r="E10" s="6">
        <v>600000</v>
      </c>
    </row>
    <row r="11" spans="1:12" s="6" customFormat="1" ht="15" customHeight="1" x14ac:dyDescent="0.25">
      <c r="A11" s="6">
        <v>42512.588356481501</v>
      </c>
      <c r="B11" s="6" t="s">
        <v>11</v>
      </c>
      <c r="C11" s="6" t="s">
        <v>7</v>
      </c>
      <c r="D11" s="6" t="b">
        <v>1</v>
      </c>
      <c r="E11" s="6">
        <v>1800000</v>
      </c>
    </row>
    <row r="12" spans="1:12" s="6" customFormat="1" ht="15" customHeight="1" x14ac:dyDescent="0.25">
      <c r="A12" s="6">
        <v>42542.589305555601</v>
      </c>
      <c r="B12" s="6" t="s">
        <v>9</v>
      </c>
      <c r="C12" s="6" t="s">
        <v>28</v>
      </c>
      <c r="D12" s="6" t="b">
        <v>1</v>
      </c>
      <c r="E12" s="6">
        <v>2400000</v>
      </c>
    </row>
    <row r="13" spans="1:12" s="6" customFormat="1" ht="15" customHeight="1" x14ac:dyDescent="0.25">
      <c r="A13" s="6">
        <v>42544.590208333299</v>
      </c>
      <c r="B13" s="6" t="s">
        <v>8</v>
      </c>
      <c r="C13" s="6" t="s">
        <v>7</v>
      </c>
      <c r="D13" s="6" t="b">
        <v>0</v>
      </c>
      <c r="E13" s="6">
        <v>1800000</v>
      </c>
    </row>
    <row r="14" spans="1:12" s="6" customFormat="1" ht="15" customHeight="1" x14ac:dyDescent="0.25">
      <c r="A14" s="6">
        <v>42544.591585648101</v>
      </c>
      <c r="B14" s="6" t="s">
        <v>10</v>
      </c>
      <c r="C14" s="6" t="s">
        <v>7</v>
      </c>
      <c r="D14" s="6" t="b">
        <v>0</v>
      </c>
      <c r="E14" s="6">
        <v>1800000</v>
      </c>
    </row>
    <row r="15" spans="1:12" x14ac:dyDescent="0.25">
      <c r="A15" s="6">
        <v>42540.595104166699</v>
      </c>
      <c r="B15" s="6" t="s">
        <v>8</v>
      </c>
      <c r="C15" s="6" t="s">
        <v>7</v>
      </c>
      <c r="D15" s="6" t="b">
        <v>1</v>
      </c>
      <c r="E15" s="6">
        <v>1200000</v>
      </c>
      <c r="F15" s="5"/>
      <c r="G15" s="5"/>
      <c r="H15" s="5"/>
      <c r="I15" s="5"/>
      <c r="J15" s="5"/>
      <c r="K15" s="5"/>
      <c r="L15" s="5"/>
    </row>
    <row r="17" spans="1:8" x14ac:dyDescent="0.25">
      <c r="A17" t="s">
        <v>0</v>
      </c>
      <c r="B17" t="s">
        <v>21</v>
      </c>
      <c r="C17" t="s">
        <v>22</v>
      </c>
      <c r="D17" t="s">
        <v>23</v>
      </c>
      <c r="E17" t="s">
        <v>4</v>
      </c>
      <c r="F17" t="s">
        <v>24</v>
      </c>
      <c r="G17" t="s">
        <v>25</v>
      </c>
      <c r="H17" t="s">
        <v>26</v>
      </c>
    </row>
    <row r="18" spans="1:8" ht="15" customHeight="1" x14ac:dyDescent="0.25">
      <c r="A18" t="s">
        <v>29</v>
      </c>
      <c r="D18" t="s">
        <v>30</v>
      </c>
      <c r="E18" t="s">
        <v>31</v>
      </c>
      <c r="F18" t="s">
        <v>32</v>
      </c>
      <c r="G18">
        <v>490124586</v>
      </c>
      <c r="H18" t="s">
        <v>33</v>
      </c>
    </row>
    <row r="19" spans="1:8" ht="15" customHeight="1" x14ac:dyDescent="0.25">
      <c r="A19" t="s">
        <v>29</v>
      </c>
      <c r="B19" t="s">
        <v>34</v>
      </c>
      <c r="D19" t="s">
        <v>35</v>
      </c>
      <c r="E19" t="s">
        <v>36</v>
      </c>
      <c r="F19" t="s">
        <v>37</v>
      </c>
      <c r="G19">
        <v>578446621</v>
      </c>
      <c r="H19" t="s">
        <v>38</v>
      </c>
    </row>
    <row r="20" spans="1:8" ht="15" customHeight="1" x14ac:dyDescent="0.25">
      <c r="A20" t="s">
        <v>29</v>
      </c>
      <c r="B20" t="s">
        <v>39</v>
      </c>
      <c r="C20" t="s">
        <v>40</v>
      </c>
      <c r="D20" t="s">
        <v>41</v>
      </c>
      <c r="E20" t="s">
        <v>42</v>
      </c>
      <c r="F20" t="s">
        <v>43</v>
      </c>
      <c r="G20">
        <v>658712323</v>
      </c>
      <c r="H20" t="s">
        <v>44</v>
      </c>
    </row>
    <row r="21" spans="1:8" ht="15" customHeight="1" x14ac:dyDescent="0.25">
      <c r="A21" t="s">
        <v>29</v>
      </c>
      <c r="B21" t="s">
        <v>39</v>
      </c>
      <c r="C21" t="s">
        <v>45</v>
      </c>
      <c r="D21" t="s">
        <v>46</v>
      </c>
      <c r="E21" t="s">
        <v>47</v>
      </c>
      <c r="F21" t="s">
        <v>48</v>
      </c>
      <c r="G21">
        <v>658496211</v>
      </c>
      <c r="H21" t="s">
        <v>49</v>
      </c>
    </row>
    <row r="22" spans="1:8" ht="15" customHeight="1" x14ac:dyDescent="0.25">
      <c r="A22" t="s">
        <v>29</v>
      </c>
      <c r="D22" t="s">
        <v>50</v>
      </c>
      <c r="E22" t="s">
        <v>51</v>
      </c>
      <c r="F22" t="s">
        <v>52</v>
      </c>
      <c r="G22">
        <v>358791120</v>
      </c>
      <c r="H22" t="s">
        <v>53</v>
      </c>
    </row>
    <row r="23" spans="1:8" ht="15" customHeight="1" x14ac:dyDescent="0.25">
      <c r="A23" t="s">
        <v>29</v>
      </c>
      <c r="D23" t="s">
        <v>54</v>
      </c>
      <c r="E23" t="s">
        <v>55</v>
      </c>
      <c r="F23" t="s">
        <v>56</v>
      </c>
      <c r="G23">
        <v>845963212</v>
      </c>
      <c r="H23" t="s">
        <v>57</v>
      </c>
    </row>
    <row r="24" spans="1:8" ht="15" customHeight="1" x14ac:dyDescent="0.25">
      <c r="A24" t="s">
        <v>29</v>
      </c>
      <c r="B24" t="s">
        <v>39</v>
      </c>
      <c r="C24" t="s">
        <v>58</v>
      </c>
      <c r="D24" t="s">
        <v>59</v>
      </c>
      <c r="E24" t="s">
        <v>60</v>
      </c>
      <c r="F24" t="s">
        <v>61</v>
      </c>
      <c r="G24">
        <v>655447892</v>
      </c>
      <c r="H24" t="s">
        <v>62</v>
      </c>
    </row>
    <row r="25" spans="1:8" ht="15" customHeight="1" x14ac:dyDescent="0.25">
      <c r="A25" t="s">
        <v>29</v>
      </c>
      <c r="B25" t="s">
        <v>63</v>
      </c>
      <c r="C25" t="s">
        <v>64</v>
      </c>
      <c r="D25" t="s">
        <v>65</v>
      </c>
      <c r="E25" t="s">
        <v>66</v>
      </c>
      <c r="F25" t="s">
        <v>67</v>
      </c>
      <c r="G25">
        <v>645897485</v>
      </c>
      <c r="H25" t="s">
        <v>68</v>
      </c>
    </row>
    <row r="26" spans="1:8" ht="15" customHeight="1" x14ac:dyDescent="0.25">
      <c r="A26" t="s">
        <v>29</v>
      </c>
      <c r="B26" t="s">
        <v>63</v>
      </c>
      <c r="C26" t="s">
        <v>69</v>
      </c>
      <c r="D26" t="s">
        <v>70</v>
      </c>
      <c r="E26" t="s">
        <v>71</v>
      </c>
      <c r="F26" t="s">
        <v>72</v>
      </c>
      <c r="G26">
        <v>685712344</v>
      </c>
      <c r="H26" t="s">
        <v>73</v>
      </c>
    </row>
    <row r="27" spans="1:8" ht="15" customHeight="1" x14ac:dyDescent="0.25">
      <c r="A27" t="s">
        <v>29</v>
      </c>
      <c r="B27" t="s">
        <v>63</v>
      </c>
      <c r="C27" t="s">
        <v>64</v>
      </c>
      <c r="D27" t="s">
        <v>65</v>
      </c>
      <c r="E27" t="s">
        <v>66</v>
      </c>
      <c r="F27" t="s">
        <v>67</v>
      </c>
      <c r="G27">
        <v>645897485</v>
      </c>
      <c r="H27" t="s">
        <v>68</v>
      </c>
    </row>
    <row r="28" spans="1:8" ht="15" customHeight="1" x14ac:dyDescent="0.25">
      <c r="A28" t="s">
        <v>29</v>
      </c>
      <c r="B28" t="s">
        <v>39</v>
      </c>
      <c r="C28" t="s">
        <v>45</v>
      </c>
      <c r="D28" t="s">
        <v>46</v>
      </c>
      <c r="E28" t="s">
        <v>47</v>
      </c>
      <c r="F28" t="s">
        <v>48</v>
      </c>
      <c r="G28">
        <v>658496211</v>
      </c>
      <c r="H28" t="s">
        <v>49</v>
      </c>
    </row>
    <row r="29" spans="1:8" ht="15" customHeight="1" x14ac:dyDescent="0.25">
      <c r="A29" t="s">
        <v>29</v>
      </c>
      <c r="D29" t="s">
        <v>74</v>
      </c>
      <c r="E29" t="s">
        <v>75</v>
      </c>
      <c r="F29" t="s">
        <v>76</v>
      </c>
      <c r="G29">
        <v>645326894</v>
      </c>
      <c r="H29" t="s">
        <v>77</v>
      </c>
    </row>
    <row r="30" spans="1:8" ht="15" customHeight="1" x14ac:dyDescent="0.25">
      <c r="A30" t="s">
        <v>29</v>
      </c>
      <c r="D30" t="s">
        <v>30</v>
      </c>
      <c r="E30" t="s">
        <v>31</v>
      </c>
      <c r="F30" t="s">
        <v>32</v>
      </c>
      <c r="G30">
        <v>490124586</v>
      </c>
      <c r="H30" t="s">
        <v>33</v>
      </c>
    </row>
    <row r="31" spans="1:8" x14ac:dyDescent="0.25">
      <c r="A31" t="s">
        <v>29</v>
      </c>
      <c r="B31" t="s">
        <v>34</v>
      </c>
      <c r="D31" t="s">
        <v>35</v>
      </c>
      <c r="E31" t="s">
        <v>36</v>
      </c>
      <c r="F31" t="s">
        <v>37</v>
      </c>
      <c r="G31">
        <v>578446621</v>
      </c>
      <c r="H31" t="s">
        <v>38</v>
      </c>
    </row>
    <row r="33" spans="1:4" x14ac:dyDescent="0.25">
      <c r="A33" t="s">
        <v>6</v>
      </c>
      <c r="B33" t="s">
        <v>3</v>
      </c>
      <c r="C33" t="s">
        <v>19</v>
      </c>
      <c r="D33" t="s">
        <v>20</v>
      </c>
    </row>
    <row r="34" spans="1:4" ht="15" customHeight="1" x14ac:dyDescent="0.25">
      <c r="A34" t="s">
        <v>78</v>
      </c>
      <c r="B34" t="s">
        <v>79</v>
      </c>
      <c r="C34" t="s">
        <v>80</v>
      </c>
      <c r="D34">
        <v>42520.916666666701</v>
      </c>
    </row>
    <row r="35" spans="1:4" ht="15" customHeight="1" x14ac:dyDescent="0.25">
      <c r="A35" t="s">
        <v>81</v>
      </c>
      <c r="B35" t="s">
        <v>82</v>
      </c>
      <c r="C35" t="s">
        <v>83</v>
      </c>
      <c r="D35">
        <v>42478.916666666701</v>
      </c>
    </row>
    <row r="36" spans="1:4" ht="15" customHeight="1" x14ac:dyDescent="0.25">
      <c r="A36" t="s">
        <v>78</v>
      </c>
      <c r="B36" t="s">
        <v>84</v>
      </c>
      <c r="C36" t="s">
        <v>85</v>
      </c>
      <c r="D36">
        <v>42497.916666666701</v>
      </c>
    </row>
    <row r="37" spans="1:4" ht="15" customHeight="1" x14ac:dyDescent="0.25">
      <c r="A37" t="s">
        <v>78</v>
      </c>
      <c r="B37" t="s">
        <v>86</v>
      </c>
      <c r="C37" t="s">
        <v>87</v>
      </c>
      <c r="D37">
        <v>42501.916666666701</v>
      </c>
    </row>
    <row r="38" spans="1:4" ht="15" customHeight="1" x14ac:dyDescent="0.25">
      <c r="A38" t="s">
        <v>78</v>
      </c>
      <c r="B38" t="s">
        <v>88</v>
      </c>
      <c r="C38" t="s">
        <v>89</v>
      </c>
      <c r="D38">
        <v>42310.958333333299</v>
      </c>
    </row>
    <row r="39" spans="1:4" ht="15" customHeight="1" x14ac:dyDescent="0.25">
      <c r="A39" t="s">
        <v>81</v>
      </c>
      <c r="B39" t="s">
        <v>90</v>
      </c>
      <c r="C39" t="s">
        <v>91</v>
      </c>
      <c r="D39">
        <v>42521.916666666701</v>
      </c>
    </row>
    <row r="40" spans="1:4" ht="15" customHeight="1" x14ac:dyDescent="0.25">
      <c r="A40" t="s">
        <v>78</v>
      </c>
      <c r="B40" t="s">
        <v>79</v>
      </c>
      <c r="C40" t="s">
        <v>80</v>
      </c>
      <c r="D40">
        <v>42520.916666666701</v>
      </c>
    </row>
    <row r="41" spans="1:4" ht="15" customHeight="1" x14ac:dyDescent="0.25">
      <c r="A41" t="s">
        <v>81</v>
      </c>
      <c r="B41" t="s">
        <v>92</v>
      </c>
      <c r="C41" t="s">
        <v>93</v>
      </c>
      <c r="D41">
        <v>42464.916666666701</v>
      </c>
    </row>
    <row r="42" spans="1:4" ht="15" customHeight="1" x14ac:dyDescent="0.25">
      <c r="A42" t="s">
        <v>78</v>
      </c>
      <c r="B42" t="s">
        <v>94</v>
      </c>
      <c r="C42" t="s">
        <v>95</v>
      </c>
      <c r="D42">
        <v>42046.958333333299</v>
      </c>
    </row>
    <row r="43" spans="1:4" ht="15" customHeight="1" x14ac:dyDescent="0.25">
      <c r="A43" t="s">
        <v>81</v>
      </c>
      <c r="B43" t="s">
        <v>92</v>
      </c>
      <c r="C43" t="s">
        <v>93</v>
      </c>
      <c r="D43">
        <v>42464.916666666701</v>
      </c>
    </row>
    <row r="44" spans="1:4" ht="15" customHeight="1" x14ac:dyDescent="0.25">
      <c r="A44" t="s">
        <v>96</v>
      </c>
      <c r="B44" t="s">
        <v>97</v>
      </c>
      <c r="C44" t="s">
        <v>98</v>
      </c>
      <c r="D44">
        <v>42470.916666666701</v>
      </c>
    </row>
    <row r="45" spans="1:4" ht="15" customHeight="1" x14ac:dyDescent="0.25">
      <c r="A45" t="s">
        <v>81</v>
      </c>
      <c r="B45" t="s">
        <v>99</v>
      </c>
      <c r="C45" t="s">
        <v>100</v>
      </c>
      <c r="D45">
        <v>42499.916666666701</v>
      </c>
    </row>
    <row r="46" spans="1:4" ht="15" customHeight="1" x14ac:dyDescent="0.25">
      <c r="A46" t="s">
        <v>78</v>
      </c>
      <c r="B46" t="s">
        <v>86</v>
      </c>
      <c r="C46" t="s">
        <v>87</v>
      </c>
      <c r="D46">
        <v>42501.916666666701</v>
      </c>
    </row>
    <row r="47" spans="1:4" x14ac:dyDescent="0.25">
      <c r="A47" t="s">
        <v>96</v>
      </c>
      <c r="B47" t="s">
        <v>97</v>
      </c>
      <c r="C47" t="s">
        <v>98</v>
      </c>
      <c r="D47">
        <v>42470.916666666701</v>
      </c>
    </row>
  </sheetData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Stats</vt:lpstr>
      <vt:lpstr>DATA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Daxium</dc:creator>
  <cp:keywords/>
  <dc:description/>
  <cp:lastModifiedBy>Damien</cp:lastModifiedBy>
  <dcterms:created xsi:type="dcterms:W3CDTF">2016-06-17T08:55:56Z</dcterms:created>
  <dcterms:modified xsi:type="dcterms:W3CDTF">2016-09-14T07:54:23Z</dcterms:modified>
  <cp:category/>
  <cp:contentStatus/>
</cp:coreProperties>
</file>